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1/Suur-Ameerika tn 1, Tallinn/Muudatus 11/"/>
    </mc:Choice>
  </mc:AlternateContent>
  <xr:revisionPtr revIDLastSave="93" documentId="13_ncr:1_{C3B49C4A-612F-43E6-8AEF-01DAA4D6C1AA}" xr6:coauthVersionLast="47" xr6:coauthVersionMax="47" xr10:uidLastSave="{D34FCF82-6CCD-45F4-A88D-C84E450CEED0}"/>
  <bookViews>
    <workbookView xWindow="28680" yWindow="-120" windowWidth="38640" windowHeight="21240" xr2:uid="{E9D054A2-7359-47A4-A81D-35CBD57F32A8}"/>
  </bookViews>
  <sheets>
    <sheet name="Lisa 6.1 Lisa 1 Investeering" sheetId="18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 localSheetId="0">[2]hinnad!$F$3:$BQ$32</definedName>
    <definedName name="andmed">[3]hinnad!$F$3:$BQ$32</definedName>
    <definedName name="andmed_kogemus" localSheetId="0">[2]arendaja_haldaja_kogemus!$B$2:$P$16</definedName>
    <definedName name="andmed_kogemus">[3]arendaja_haldaja_kogemus!$B$2:$P$16</definedName>
    <definedName name="andmed_ruumide_sobivus" localSheetId="0">[2]üürniku_hinnangud!$F$2:$L$31</definedName>
    <definedName name="andmed_ruumide_sobivus">[3]üürniku_hinnangud!$F$2:$L$31</definedName>
    <definedName name="brutopind" localSheetId="0">#REF!</definedName>
    <definedName name="brutopind">[4]eelarve!$F$9</definedName>
    <definedName name="disk.määr" localSheetId="0">[2]algandmed!$B$1</definedName>
    <definedName name="disk.määr">[3]algandmed!$B$1</definedName>
    <definedName name="eelarve_kokku" localSheetId="0">#REF!</definedName>
    <definedName name="eelarve_kokku">[4]eelarve!$F$7</definedName>
    <definedName name="erikülgsednurkterased">#REF!</definedName>
    <definedName name="erikülgsednurkterased140">#REF!</definedName>
    <definedName name="erikülgsednurkterased70">#REF!</definedName>
    <definedName name="Etapp" localSheetId="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[5]platsikulud!$C$2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[6]MUDEL!$BA$1</definedName>
    <definedName name="kestvus">[5]platsikulud!$C$3</definedName>
    <definedName name="kestvus2">[5]platsikulud!$G$7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[7]Koostamine!$C$2</definedName>
    <definedName name="LISA">#REF!</definedName>
    <definedName name="lisakatuslagi">#REF!</definedName>
    <definedName name="ltasu">#REF!</definedName>
    <definedName name="Maksumus">[8]Absoluutaadr1!#REF!</definedName>
    <definedName name="maksuvaba">#REF!</definedName>
    <definedName name="max.parkimiskoha_maksumus" localSheetId="0">[2]algandmed!$B$2</definedName>
    <definedName name="max.parkimiskoha_maksumus">[3]algandmed!$B$2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[7]Koostamine!$G$1</definedName>
    <definedName name="objekt" localSheetId="0">[2]hinnad!$E$3:$E$32</definedName>
    <definedName name="objekt">[3]hinnad!$E$3:$E$32</definedName>
    <definedName name="objekt_ruumide_sobivus" localSheetId="0">[2]üürniku_hinnangud!$E$2:$E$31</definedName>
    <definedName name="objekt_ruumide_sobivus">[3]üürniku_hinnangud!$E$2:$E$31</definedName>
    <definedName name="objekti_aadress" localSheetId="0">#REF!</definedName>
    <definedName name="objekti_aadress">[4]eelarve!$F$6</definedName>
    <definedName name="pakkujad_kogemus" localSheetId="0">[2]arendaja_haldaja_kogemus!$A$2:$A$16</definedName>
    <definedName name="pakkujad_kogemus">[3]arendaja_haldaja_kogemus!$A$2:$A$16</definedName>
    <definedName name="paneelsein">#REF!</definedName>
    <definedName name="paneelsein3">'[9]muld,vund'!#REF!</definedName>
    <definedName name="pealkirjad" localSheetId="0">[2]hinnad!$F$2:$BQ$2</definedName>
    <definedName name="pealkirjad">[3]hinnad!$F$2:$BQ$2</definedName>
    <definedName name="pealkirjad_kogemus" localSheetId="0">[2]arendaja_haldaja_kogemus!$B$1:$P$1</definedName>
    <definedName name="pealkirjad_kogemus">[3]arendaja_haldaja_kogemus!$B$1:$P$1</definedName>
    <definedName name="pealkirjad_ruumide_sobivus" localSheetId="0">[2]üürniku_hinnangud!$F$1:$L$1</definedName>
    <definedName name="pealkirjad_ruumide_sobivus">[3]üürniku_hinnangud!$F$1:$L$1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 localSheetId="0">#REF!</definedName>
    <definedName name="prognoos_ilma_meeskonna_ja_yldkuludeta">#REF!</definedName>
    <definedName name="prognoos_ilma_yldkuludeta" localSheetId="0">#REF!</definedName>
    <definedName name="prognoos_ilma_yldkuludeta">#REF!</definedName>
    <definedName name="prognoos_ilma_yldkuludeta_kokku_rahavoos" localSheetId="0">#REF!</definedName>
    <definedName name="prognoos_ilma_yldkuludeta_kokku_rahavoos">#REF!</definedName>
    <definedName name="prognoos_kokku" localSheetId="0">#REF!</definedName>
    <definedName name="prognoos_kokku">#REF!</definedName>
    <definedName name="prognoos_kokku_koos_sissevool" localSheetId="0">#REF!</definedName>
    <definedName name="prognoos_kokku_koos_sissevool">#REF!</definedName>
    <definedName name="prognoosi_muutmise_aeg" localSheetId="0">#REF!</definedName>
    <definedName name="prognoosi_muutmise_aeg">[10]algne_eelarve_prognoosiga!#REF!</definedName>
    <definedName name="prognoosi_periood" localSheetId="0">#REF!</definedName>
    <definedName name="prognoosi_periood">#REF!</definedName>
    <definedName name="projekti_nimi" localSheetId="0">#REF!</definedName>
    <definedName name="projekti_nimi">[4]eelarve!$F$4</definedName>
    <definedName name="projekti_nr" localSheetId="0">#REF!</definedName>
    <definedName name="projekti_nr">[4]eelarve!$F$5</definedName>
    <definedName name="protsent">#REF!</definedName>
    <definedName name="punktid_asukohahinnang">#REF!</definedName>
    <definedName name="põrand">#REF!</definedName>
    <definedName name="Reserv" localSheetId="0">#REF!</definedName>
    <definedName name="Reserv">#REF!</definedName>
    <definedName name="seinad">#REF!</definedName>
    <definedName name="seintelisa">#REF!</definedName>
    <definedName name="siseviimistlus">#REF!</definedName>
    <definedName name="sissevool" localSheetId="0">#REF!</definedName>
    <definedName name="sissevool">#REF!</definedName>
    <definedName name="SOTS">#REF!</definedName>
    <definedName name="suletud_netopind" localSheetId="0">#REF!</definedName>
    <definedName name="suletud_netopind">[4]eelarve!$F$8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[7]Koostamine!$D$3</definedName>
    <definedName name="Tellija">[7]Koostamine!$G$2</definedName>
    <definedName name="tellisseinad">#REF!</definedName>
    <definedName name="terastalad">#REF!</definedName>
    <definedName name="Toode">[7]Koostamine!$G$3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1" i="18" l="1"/>
  <c r="D33" i="18"/>
  <c r="D34" i="18" s="1"/>
  <c r="D29" i="18"/>
  <c r="D35" i="18" l="1"/>
  <c r="D17" i="18"/>
  <c r="D7" i="18"/>
  <c r="D11" i="18"/>
  <c r="D25" i="18"/>
  <c r="D27" i="18"/>
  <c r="D13" i="18"/>
  <c r="D10" i="18" l="1"/>
  <c r="D30" i="18" l="1"/>
</calcChain>
</file>

<file path=xl/sharedStrings.xml><?xml version="1.0" encoding="utf-8"?>
<sst xmlns="http://schemas.openxmlformats.org/spreadsheetml/2006/main" count="53" uniqueCount="53">
  <si>
    <t>Lisa nr 1</t>
  </si>
  <si>
    <t>Üürilepingu nr Ü12655/17 lisale nr 11</t>
  </si>
  <si>
    <t>Tööde loetelu ja eeldatav maksumus - Suur-Ameerika 1, Tallinn</t>
  </si>
  <si>
    <t>EHITAMINE</t>
  </si>
  <si>
    <t>Projekteerimine, uuringud, ettevalmistustööd</t>
  </si>
  <si>
    <t>1.1.</t>
  </si>
  <si>
    <t>Projekteerimine (ehituseks vajalikus mahus arhitektuursed alusplaanid + KVJ muudatused)</t>
  </si>
  <si>
    <t>1.2.</t>
  </si>
  <si>
    <t>Ettevalmistustööd (k.a. tööala vabastamine mööblist / ja muust inventarist)</t>
  </si>
  <si>
    <t>Ehituslepingud</t>
  </si>
  <si>
    <t>2.1.</t>
  </si>
  <si>
    <t>Hoone karkass, katusekonstruktsioonid ja sisetarindid</t>
  </si>
  <si>
    <t>2.1.1.</t>
  </si>
  <si>
    <t>Sisemised mittekandvad vaheseinad (alumiiniumprofiiliga klaasseinad + uksed + kipsvaheseinad + kipskarniisid)</t>
  </si>
  <si>
    <t>2.2.</t>
  </si>
  <si>
    <t>Sisemised pinnakatted</t>
  </si>
  <si>
    <t>2.2.1.</t>
  </si>
  <si>
    <t>Siseseinte pinnakatted (maalritööd)</t>
  </si>
  <si>
    <t>2.2.2.</t>
  </si>
  <si>
    <t>Siseseinte pinnakatted (whiteboard kile)</t>
  </si>
  <si>
    <t>2.2.3.</t>
  </si>
  <si>
    <t>Uute klaasvaheseinte kiletamine ühishoone graafikaga</t>
  </si>
  <si>
    <t>2.3.</t>
  </si>
  <si>
    <t xml:space="preserve">Hoone tehnosüsteemid </t>
  </si>
  <si>
    <t>2.3.1.</t>
  </si>
  <si>
    <t>Ventilatsioonitööd, kütte- ja jahutuse tööd, automaatikatööd</t>
  </si>
  <si>
    <t>2.3.2.</t>
  </si>
  <si>
    <t>Tugevvoolutööd ning valgustite ja lülitite ümbertõstmine</t>
  </si>
  <si>
    <t>2.3.3.</t>
  </si>
  <si>
    <t>Nõrkvoolutööd, andmesidevõrk</t>
  </si>
  <si>
    <t>2.3.4.</t>
  </si>
  <si>
    <t>ATS ümberehitus</t>
  </si>
  <si>
    <t>2.3.5.</t>
  </si>
  <si>
    <t>Valvesignalatsiooni ümberehitus</t>
  </si>
  <si>
    <t>2.3.6.</t>
  </si>
  <si>
    <t>Sprinklersüsteemi ümberehitus</t>
  </si>
  <si>
    <t>2.3.7.</t>
  </si>
  <si>
    <t>Läbipääsusüsteemid</t>
  </si>
  <si>
    <t>2.4.</t>
  </si>
  <si>
    <t>Lukud</t>
  </si>
  <si>
    <t>2.4.1.</t>
  </si>
  <si>
    <t>Ukselukud ja paigaldus (6 kmpl.)</t>
  </si>
  <si>
    <t>2.5.</t>
  </si>
  <si>
    <t>Muud ehitusaegsed kulud</t>
  </si>
  <si>
    <t>2.5.1.</t>
  </si>
  <si>
    <t>Muud tööd (avad, ehitusaegne ja järgne koristus, dokumentatsioon)</t>
  </si>
  <si>
    <t>Tööde maksumus ilma reservita</t>
  </si>
  <si>
    <t>Tellija reserv 5%</t>
  </si>
  <si>
    <t>Tööde maksumus koos reserviga</t>
  </si>
  <si>
    <t>RKAS korraldustasu</t>
  </si>
  <si>
    <t>Tööde maksumus kokku km-ta</t>
  </si>
  <si>
    <t>Käibemaks 20%</t>
  </si>
  <si>
    <t>Tööde maksumus kokku koos km-ga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</si>
</sst>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_(* #,##0.00_);_(* \(#,##0.00\);_(* &quot;-&quot;??_);_(@_)"/>
  </numFmts>
  <fonts count="14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  <charset val="186"/>
      <scheme val="minor"/>
    </font>
    <font>
      <i/>
      <sz val="11"/>
      <color rgb="FFFF0000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0" fontId="1" fillId="0" borderId="0"/>
    <xf numFmtId="0" fontId="1" fillId="0" borderId="0"/>
    <xf numFmtId="0" fontId="3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" fillId="0" borderId="0"/>
    <xf numFmtId="0" fontId="6" fillId="0" borderId="0"/>
    <xf numFmtId="0" fontId="1" fillId="0" borderId="0"/>
    <xf numFmtId="0" fontId="7" fillId="0" borderId="0"/>
    <xf numFmtId="0" fontId="8" fillId="0" borderId="0"/>
    <xf numFmtId="0" fontId="9" fillId="0" borderId="0"/>
    <xf numFmtId="165" fontId="1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</cellStyleXfs>
  <cellXfs count="59">
    <xf numFmtId="0" fontId="0" fillId="0" borderId="0" xfId="0"/>
    <xf numFmtId="0" fontId="1" fillId="0" borderId="0" xfId="10" applyFont="1"/>
    <xf numFmtId="4" fontId="1" fillId="0" borderId="0" xfId="10" applyNumberFormat="1" applyFont="1" applyAlignment="1">
      <alignment horizontal="center"/>
    </xf>
    <xf numFmtId="0" fontId="1" fillId="0" borderId="0" xfId="10" applyFont="1" applyFill="1"/>
    <xf numFmtId="0" fontId="1" fillId="0" borderId="0" xfId="10" applyFont="1" applyFill="1" applyBorder="1"/>
    <xf numFmtId="4" fontId="1" fillId="0" borderId="0" xfId="10" applyNumberFormat="1" applyFont="1" applyFill="1" applyBorder="1"/>
    <xf numFmtId="0" fontId="1" fillId="0" borderId="0" xfId="10" applyFont="1" applyBorder="1"/>
    <xf numFmtId="4" fontId="1" fillId="0" borderId="0" xfId="10" applyNumberFormat="1" applyFont="1"/>
    <xf numFmtId="4" fontId="1" fillId="0" borderId="0" xfId="10" applyNumberFormat="1" applyFont="1" applyFill="1" applyBorder="1" applyAlignment="1">
      <alignment horizontal="center"/>
    </xf>
    <xf numFmtId="0" fontId="12" fillId="0" borderId="0" xfId="10" applyFont="1"/>
    <xf numFmtId="4" fontId="12" fillId="0" borderId="0" xfId="10" applyNumberFormat="1" applyFont="1" applyAlignment="1">
      <alignment horizontal="right"/>
    </xf>
    <xf numFmtId="4" fontId="1" fillId="0" borderId="0" xfId="10" applyNumberFormat="1" applyFont="1" applyBorder="1" applyAlignment="1">
      <alignment horizontal="center"/>
    </xf>
    <xf numFmtId="3" fontId="13" fillId="3" borderId="7" xfId="10" applyNumberFormat="1" applyFont="1" applyFill="1" applyBorder="1" applyAlignment="1">
      <alignment vertical="center" wrapText="1"/>
    </xf>
    <xf numFmtId="2" fontId="13" fillId="2" borderId="1" xfId="10" applyNumberFormat="1" applyFont="1" applyFill="1" applyBorder="1" applyAlignment="1">
      <alignment vertical="center" wrapText="1"/>
    </xf>
    <xf numFmtId="3" fontId="13" fillId="2" borderId="7" xfId="10" applyNumberFormat="1" applyFont="1" applyFill="1" applyBorder="1" applyAlignment="1">
      <alignment vertical="center" wrapText="1"/>
    </xf>
    <xf numFmtId="0" fontId="10" fillId="0" borderId="6" xfId="10" applyFont="1" applyBorder="1" applyAlignment="1">
      <alignment vertical="center" wrapText="1"/>
    </xf>
    <xf numFmtId="3" fontId="10" fillId="0" borderId="7" xfId="10" applyNumberFormat="1" applyFont="1" applyBorder="1" applyAlignment="1">
      <alignment vertical="center" wrapText="1"/>
    </xf>
    <xf numFmtId="0" fontId="10" fillId="0" borderId="0" xfId="10" applyFont="1" applyFill="1" applyBorder="1" applyAlignment="1">
      <alignment vertical="center" wrapText="1"/>
    </xf>
    <xf numFmtId="4" fontId="13" fillId="0" borderId="0" xfId="10" applyNumberFormat="1" applyFont="1" applyFill="1" applyBorder="1" applyAlignment="1">
      <alignment vertical="center" wrapText="1"/>
    </xf>
    <xf numFmtId="0" fontId="1" fillId="0" borderId="0" xfId="10" applyFont="1" applyFill="1" applyBorder="1" applyAlignment="1">
      <alignment horizontal="right"/>
    </xf>
    <xf numFmtId="0" fontId="11" fillId="0" borderId="0" xfId="10" applyFont="1"/>
    <xf numFmtId="0" fontId="2" fillId="0" borderId="0" xfId="10" applyFont="1"/>
    <xf numFmtId="0" fontId="2" fillId="0" borderId="0" xfId="10" applyFont="1" applyFill="1"/>
    <xf numFmtId="0" fontId="13" fillId="4" borderId="6" xfId="10" applyFont="1" applyFill="1" applyBorder="1" applyAlignment="1">
      <alignment vertical="center" wrapText="1"/>
    </xf>
    <xf numFmtId="3" fontId="13" fillId="4" borderId="7" xfId="10" applyNumberFormat="1" applyFont="1" applyFill="1" applyBorder="1" applyAlignment="1">
      <alignment vertical="center" wrapText="1"/>
    </xf>
    <xf numFmtId="16" fontId="13" fillId="4" borderId="6" xfId="10" applyNumberFormat="1" applyFont="1" applyFill="1" applyBorder="1" applyAlignment="1">
      <alignment vertical="center" wrapText="1"/>
    </xf>
    <xf numFmtId="0" fontId="13" fillId="2" borderId="6" xfId="10" applyFont="1" applyFill="1" applyBorder="1" applyAlignment="1">
      <alignment horizontal="left" vertical="center" wrapText="1"/>
    </xf>
    <xf numFmtId="3" fontId="1" fillId="0" borderId="0" xfId="10" applyNumberFormat="1" applyFont="1" applyFill="1"/>
    <xf numFmtId="0" fontId="10" fillId="0" borderId="11" xfId="10" applyFont="1" applyBorder="1" applyAlignment="1">
      <alignment vertical="center" wrapText="1"/>
    </xf>
    <xf numFmtId="3" fontId="10" fillId="0" borderId="13" xfId="10" applyNumberFormat="1" applyFont="1" applyBorder="1" applyAlignment="1">
      <alignment vertical="center" wrapText="1"/>
    </xf>
    <xf numFmtId="3" fontId="13" fillId="3" borderId="5" xfId="10" applyNumberFormat="1" applyFont="1" applyFill="1" applyBorder="1" applyAlignment="1">
      <alignment vertical="center" wrapText="1"/>
    </xf>
    <xf numFmtId="0" fontId="10" fillId="0" borderId="8" xfId="10" applyFont="1" applyBorder="1" applyAlignment="1">
      <alignment vertical="center" wrapText="1"/>
    </xf>
    <xf numFmtId="3" fontId="10" fillId="0" borderId="10" xfId="10" applyNumberFormat="1" applyFont="1" applyBorder="1" applyAlignment="1">
      <alignment vertical="center" wrapText="1"/>
    </xf>
    <xf numFmtId="4" fontId="1" fillId="0" borderId="0" xfId="10" applyNumberFormat="1" applyFont="1" applyAlignment="1">
      <alignment horizontal="right"/>
    </xf>
    <xf numFmtId="4" fontId="2" fillId="0" borderId="0" xfId="10" applyNumberFormat="1" applyFont="1" applyAlignment="1">
      <alignment horizontal="right"/>
    </xf>
    <xf numFmtId="0" fontId="1" fillId="0" borderId="1" xfId="0" applyFont="1" applyBorder="1" applyAlignment="1">
      <alignment vertical="center" wrapText="1"/>
    </xf>
    <xf numFmtId="0" fontId="1" fillId="0" borderId="0" xfId="0" applyFont="1" applyBorder="1"/>
    <xf numFmtId="0" fontId="2" fillId="4" borderId="1" xfId="0" applyFont="1" applyFill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3" fillId="0" borderId="6" xfId="10" applyFont="1" applyFill="1" applyBorder="1" applyAlignment="1">
      <alignment wrapText="1"/>
    </xf>
    <xf numFmtId="3" fontId="13" fillId="0" borderId="7" xfId="10" applyNumberFormat="1" applyFont="1" applyFill="1" applyBorder="1" applyAlignment="1">
      <alignment vertical="center" wrapText="1"/>
    </xf>
    <xf numFmtId="0" fontId="0" fillId="0" borderId="12" xfId="0" applyFont="1" applyBorder="1" applyAlignment="1">
      <alignment horizontal="right" wrapText="1"/>
    </xf>
    <xf numFmtId="0" fontId="10" fillId="0" borderId="2" xfId="10" applyFont="1" applyFill="1" applyBorder="1" applyAlignment="1">
      <alignment horizontal="right" wrapText="1"/>
    </xf>
    <xf numFmtId="3" fontId="10" fillId="0" borderId="7" xfId="10" applyNumberFormat="1" applyFont="1" applyFill="1" applyBorder="1" applyAlignment="1">
      <alignment vertical="center" wrapText="1"/>
    </xf>
    <xf numFmtId="0" fontId="2" fillId="0" borderId="1" xfId="10" applyFont="1" applyFill="1" applyBorder="1" applyAlignment="1">
      <alignment horizontal="right"/>
    </xf>
    <xf numFmtId="0" fontId="1" fillId="0" borderId="1" xfId="10" applyFont="1" applyFill="1" applyBorder="1" applyAlignment="1">
      <alignment horizontal="right"/>
    </xf>
    <xf numFmtId="0" fontId="2" fillId="3" borderId="1" xfId="10" applyFont="1" applyFill="1" applyBorder="1" applyAlignment="1">
      <alignment horizontal="right"/>
    </xf>
    <xf numFmtId="9" fontId="1" fillId="0" borderId="0" xfId="10" applyNumberFormat="1" applyFont="1" applyFill="1"/>
    <xf numFmtId="0" fontId="10" fillId="0" borderId="6" xfId="10" applyFont="1" applyFill="1" applyBorder="1" applyAlignment="1">
      <alignment vertical="center" wrapText="1"/>
    </xf>
    <xf numFmtId="3" fontId="2" fillId="0" borderId="7" xfId="10" applyNumberFormat="1" applyFont="1" applyFill="1" applyBorder="1"/>
    <xf numFmtId="0" fontId="10" fillId="3" borderId="6" xfId="10" applyFont="1" applyFill="1" applyBorder="1" applyAlignment="1">
      <alignment vertical="center" wrapText="1"/>
    </xf>
    <xf numFmtId="0" fontId="10" fillId="0" borderId="8" xfId="10" applyFont="1" applyFill="1" applyBorder="1" applyAlignment="1">
      <alignment vertical="center" wrapText="1"/>
    </xf>
    <xf numFmtId="0" fontId="2" fillId="0" borderId="9" xfId="10" applyFont="1" applyFill="1" applyBorder="1" applyAlignment="1">
      <alignment horizontal="right"/>
    </xf>
    <xf numFmtId="0" fontId="1" fillId="5" borderId="1" xfId="10" applyFont="1" applyFill="1" applyBorder="1" applyAlignment="1">
      <alignment horizontal="right"/>
    </xf>
    <xf numFmtId="3" fontId="1" fillId="5" borderId="7" xfId="10" applyNumberFormat="1" applyFont="1" applyFill="1" applyBorder="1"/>
    <xf numFmtId="3" fontId="13" fillId="0" borderId="10" xfId="10" applyNumberFormat="1" applyFont="1" applyFill="1" applyBorder="1" applyAlignment="1">
      <alignment vertical="center" wrapText="1"/>
    </xf>
    <xf numFmtId="0" fontId="2" fillId="0" borderId="0" xfId="10" applyFont="1" applyAlignment="1">
      <alignment horizontal="center" vertical="center"/>
    </xf>
    <xf numFmtId="0" fontId="13" fillId="3" borderId="3" xfId="10" applyFont="1" applyFill="1" applyBorder="1" applyAlignment="1">
      <alignment horizontal="left" vertical="center" wrapText="1"/>
    </xf>
    <xf numFmtId="0" fontId="13" fillId="3" borderId="4" xfId="10" applyFont="1" applyFill="1" applyBorder="1" applyAlignment="1">
      <alignment horizontal="left" vertical="center" wrapText="1"/>
    </xf>
  </cellXfs>
  <cellStyles count="15">
    <cellStyle name="Comma 2" xfId="4" xr:uid="{6440ACF4-7DDF-45E9-AC89-3D02DE0DA8B7}"/>
    <cellStyle name="Comma 3" xfId="12" xr:uid="{EC929FB0-958B-4C7A-AB9B-1F0FF6451F83}"/>
    <cellStyle name="Comma 4" xfId="14" xr:uid="{8DD72D03-14F4-480B-BCE6-F1986BC3C591}"/>
    <cellStyle name="Normaallaad 2" xfId="1" xr:uid="{00000000-0005-0000-0000-000001000000}"/>
    <cellStyle name="Normaallaad 3" xfId="13" xr:uid="{461DE180-CBBE-4A6A-A1CF-FDB1F8B3CF98}"/>
    <cellStyle name="Normaallaad 4 2" xfId="11" xr:uid="{47851956-5CBA-41FA-9BFD-4F766791FE62}"/>
    <cellStyle name="Normaallaad 67" xfId="2" xr:uid="{6A7CF9AE-CF13-409B-B5C8-86D4BB95CB47}"/>
    <cellStyle name="Normal" xfId="0" builtinId="0"/>
    <cellStyle name="Normal 2" xfId="3" xr:uid="{6D7C0F9F-0260-418C-9B31-7074D4C862C9}"/>
    <cellStyle name="Normal 2 2" xfId="8" xr:uid="{1CBC2FC3-F192-4384-BD05-02128BBBD221}"/>
    <cellStyle name="Normal 2 3" xfId="9" xr:uid="{574452CB-1535-4554-BBFF-3B79832160FE}"/>
    <cellStyle name="Normal 3" xfId="6" xr:uid="{89881D02-9454-4637-91AB-BF96F3C88D4E}"/>
    <cellStyle name="Normal 4" xfId="7" xr:uid="{47827E61-B4AF-4CFD-A1C3-6A5066DBCBB0}"/>
    <cellStyle name="Normal 5" xfId="10" xr:uid="{269E5A38-94B0-4197-A1C9-D79ECE2B70E2}"/>
    <cellStyle name="Percent 2" xfId="5" xr:uid="{92937902-7905-43C5-B644-ED508DB6B230}"/>
  </cellStyles>
  <dxfs count="0"/>
  <tableStyles count="0" defaultTableStyle="TableStyleMedium9" defaultPivotStyle="PivotStyleLight16"/>
  <colors>
    <mruColors>
      <color rgb="FFFF0066"/>
      <color rgb="FF9933FF"/>
      <color rgb="FFCC0099"/>
      <color rgb="FF33CC33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kas.rk\public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ivo/Documents/Bauschmidt/T&#246;&#246;d/2016/33-E16%20Trimtex/Hinnapakkumistabel_Trimtex_eelarve_12.10.2016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8">
          <cell r="F8">
            <v>2106</v>
          </cell>
        </row>
      </sheetData>
      <sheetData sheetId="21"/>
      <sheetData sheetId="22"/>
      <sheetData sheetId="23">
        <row r="1">
          <cell r="B1" t="str">
            <v>jaan 17</v>
          </cell>
        </row>
        <row r="2">
          <cell r="B2"/>
        </row>
        <row r="3">
          <cell r="B3"/>
        </row>
        <row r="4">
          <cell r="B4"/>
        </row>
        <row r="5">
          <cell r="B5"/>
        </row>
        <row r="6">
          <cell r="B6"/>
        </row>
        <row r="7">
          <cell r="B7"/>
        </row>
        <row r="8">
          <cell r="B8"/>
        </row>
        <row r="9">
          <cell r="B9"/>
        </row>
        <row r="17">
          <cell r="D17">
            <v>7</v>
          </cell>
        </row>
        <row r="20">
          <cell r="D20">
            <v>20</v>
          </cell>
        </row>
      </sheetData>
      <sheetData sheetId="24"/>
      <sheetData sheetId="25"/>
      <sheetData sheetId="26">
        <row r="1">
          <cell r="W1">
            <v>146</v>
          </cell>
        </row>
      </sheetData>
      <sheetData sheetId="27"/>
      <sheetData sheetId="28">
        <row r="1">
          <cell r="N1" t="e">
            <v>#N/A</v>
          </cell>
        </row>
        <row r="4">
          <cell r="L4" t="str">
            <v>900204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>
        <row r="4">
          <cell r="F4" t="str">
            <v>Viljandi riigimaja väärtustamine</v>
          </cell>
        </row>
        <row r="5">
          <cell r="F5" t="str">
            <v>900531</v>
          </cell>
        </row>
        <row r="6">
          <cell r="F6" t="str">
            <v>Vabaduse plats 2, Viljandi</v>
          </cell>
        </row>
        <row r="7">
          <cell r="F7">
            <v>282472</v>
          </cell>
        </row>
        <row r="8">
          <cell r="F8">
            <v>2106</v>
          </cell>
        </row>
        <row r="9">
          <cell r="F9">
            <v>2464.02</v>
          </cell>
        </row>
      </sheetData>
      <sheetData sheetId="1">
        <row r="3">
          <cell r="I3" t="str">
            <v>2016 (ja varasemad) kulud</v>
          </cell>
        </row>
      </sheetData>
      <sheetData sheetId="2">
        <row r="24">
          <cell r="B24" t="str">
            <v>2.2. Kinnisvara omandamise ja väärtustamise kulud</v>
          </cell>
        </row>
      </sheetData>
      <sheetData sheetId="3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>
        <row r="2">
          <cell r="C2">
            <v>3500000</v>
          </cell>
        </row>
        <row r="3">
          <cell r="C3">
            <v>10</v>
          </cell>
        </row>
        <row r="7">
          <cell r="G7">
            <v>9</v>
          </cell>
        </row>
      </sheetData>
      <sheetData sheetId="6"/>
      <sheetData sheetId="7"/>
      <sheetData sheetId="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>
        <row r="1">
          <cell r="BA1">
            <v>4.5999999999999999E-2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>
        <row r="1">
          <cell r="G1" t="str">
            <v>70530</v>
          </cell>
        </row>
        <row r="2">
          <cell r="C2">
            <v>39371</v>
          </cell>
          <cell r="G2" t="str">
            <v>Onninen</v>
          </cell>
        </row>
        <row r="3">
          <cell r="D3" t="str">
            <v>Indrek Tirmaste</v>
          </cell>
          <cell r="G3" t="str">
            <v>Laohoone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9D716D-A517-46B9-885B-94EECDEF5805}">
  <dimension ref="A1:J50"/>
  <sheetViews>
    <sheetView tabSelected="1" zoomScale="90" zoomScaleNormal="90" workbookViewId="0">
      <pane ySplit="5" topLeftCell="A6" activePane="bottomLeft" state="frozen"/>
      <selection pane="bottomLeft" activeCell="D1" sqref="D1"/>
    </sheetView>
  </sheetViews>
  <sheetFormatPr defaultColWidth="9.1796875" defaultRowHeight="14.5" x14ac:dyDescent="0.35"/>
  <cols>
    <col min="1" max="1" width="3.7265625" style="1" customWidth="1"/>
    <col min="2" max="2" width="8.1796875" style="1" customWidth="1"/>
    <col min="3" max="3" width="75" style="1" customWidth="1"/>
    <col min="4" max="4" width="15.54296875" style="2" customWidth="1"/>
    <col min="5" max="5" width="9.1796875" style="1"/>
    <col min="6" max="6" width="12.81640625" style="1" bestFit="1" customWidth="1"/>
    <col min="7" max="16384" width="9.1796875" style="1"/>
  </cols>
  <sheetData>
    <row r="1" spans="2:10" x14ac:dyDescent="0.35">
      <c r="B1" s="20"/>
      <c r="D1" s="34" t="s">
        <v>0</v>
      </c>
    </row>
    <row r="2" spans="2:10" x14ac:dyDescent="0.35">
      <c r="D2" s="33" t="s">
        <v>1</v>
      </c>
    </row>
    <row r="4" spans="2:10" ht="12" customHeight="1" x14ac:dyDescent="0.35">
      <c r="B4" s="56" t="s">
        <v>2</v>
      </c>
      <c r="C4" s="56"/>
      <c r="D4" s="56"/>
    </row>
    <row r="5" spans="2:10" ht="15" thickBot="1" x14ac:dyDescent="0.4"/>
    <row r="6" spans="2:10" ht="14.25" customHeight="1" x14ac:dyDescent="0.35">
      <c r="B6" s="57" t="s">
        <v>3</v>
      </c>
      <c r="C6" s="58"/>
      <c r="D6" s="30"/>
      <c r="E6" s="3"/>
      <c r="F6" s="3"/>
      <c r="G6" s="3"/>
      <c r="H6" s="3"/>
      <c r="I6" s="3"/>
      <c r="J6" s="3"/>
    </row>
    <row r="7" spans="2:10" x14ac:dyDescent="0.35">
      <c r="B7" s="26">
        <v>1</v>
      </c>
      <c r="C7" s="13" t="s">
        <v>4</v>
      </c>
      <c r="D7" s="14">
        <f>SUM(D8:D9)</f>
        <v>6058</v>
      </c>
      <c r="E7" s="3"/>
      <c r="F7" s="3"/>
      <c r="G7" s="3"/>
      <c r="H7" s="3"/>
      <c r="I7" s="3"/>
      <c r="J7" s="3"/>
    </row>
    <row r="8" spans="2:10" ht="29" x14ac:dyDescent="0.35">
      <c r="B8" s="15" t="s">
        <v>5</v>
      </c>
      <c r="C8" s="35" t="s">
        <v>6</v>
      </c>
      <c r="D8" s="16">
        <v>3068</v>
      </c>
      <c r="E8" s="3"/>
      <c r="F8" s="3"/>
      <c r="G8" s="3"/>
      <c r="H8" s="3"/>
      <c r="I8" s="3"/>
      <c r="J8" s="3"/>
    </row>
    <row r="9" spans="2:10" x14ac:dyDescent="0.35">
      <c r="B9" s="15" t="s">
        <v>7</v>
      </c>
      <c r="C9" s="36" t="s">
        <v>8</v>
      </c>
      <c r="D9" s="16">
        <v>2990</v>
      </c>
      <c r="E9" s="3"/>
      <c r="F9" s="27"/>
      <c r="G9" s="3"/>
      <c r="H9" s="3"/>
      <c r="I9" s="3"/>
      <c r="J9" s="3"/>
    </row>
    <row r="10" spans="2:10" x14ac:dyDescent="0.35">
      <c r="B10" s="26">
        <v>2</v>
      </c>
      <c r="C10" s="13" t="s">
        <v>9</v>
      </c>
      <c r="D10" s="14">
        <f>SUM(D11+D13+D17+D25+D27)</f>
        <v>101099</v>
      </c>
      <c r="E10" s="3"/>
      <c r="F10" s="3"/>
      <c r="G10" s="3"/>
      <c r="H10" s="3"/>
      <c r="I10" s="3"/>
      <c r="J10" s="3"/>
    </row>
    <row r="11" spans="2:10" s="21" customFormat="1" x14ac:dyDescent="0.35">
      <c r="B11" s="25" t="s">
        <v>10</v>
      </c>
      <c r="C11" s="37" t="s">
        <v>11</v>
      </c>
      <c r="D11" s="24">
        <f>SUM(D12:D12)</f>
        <v>21150</v>
      </c>
      <c r="E11" s="22"/>
      <c r="F11" s="22"/>
      <c r="G11" s="22"/>
      <c r="H11" s="22"/>
      <c r="I11" s="22"/>
      <c r="J11" s="22"/>
    </row>
    <row r="12" spans="2:10" ht="29" x14ac:dyDescent="0.35">
      <c r="B12" s="15" t="s">
        <v>12</v>
      </c>
      <c r="C12" s="35" t="s">
        <v>13</v>
      </c>
      <c r="D12" s="16">
        <v>21150</v>
      </c>
      <c r="E12" s="3"/>
      <c r="F12" s="27"/>
      <c r="G12" s="3"/>
      <c r="H12" s="3"/>
      <c r="I12" s="3"/>
      <c r="J12" s="3"/>
    </row>
    <row r="13" spans="2:10" s="21" customFormat="1" x14ac:dyDescent="0.35">
      <c r="B13" s="25" t="s">
        <v>14</v>
      </c>
      <c r="C13" s="37" t="s">
        <v>15</v>
      </c>
      <c r="D13" s="24">
        <f>SUM(D14:D16)</f>
        <v>8317</v>
      </c>
      <c r="E13" s="22"/>
      <c r="F13" s="22"/>
      <c r="G13" s="22"/>
      <c r="H13" s="22"/>
      <c r="I13" s="22"/>
      <c r="J13" s="22"/>
    </row>
    <row r="14" spans="2:10" x14ac:dyDescent="0.35">
      <c r="B14" s="15" t="s">
        <v>16</v>
      </c>
      <c r="C14" s="35" t="s">
        <v>17</v>
      </c>
      <c r="D14" s="16">
        <v>3817</v>
      </c>
      <c r="E14" s="3"/>
      <c r="F14" s="3"/>
      <c r="G14" s="3"/>
      <c r="H14" s="3"/>
      <c r="I14" s="3"/>
      <c r="J14" s="3"/>
    </row>
    <row r="15" spans="2:10" x14ac:dyDescent="0.35">
      <c r="B15" s="15" t="s">
        <v>18</v>
      </c>
      <c r="C15" s="35" t="s">
        <v>19</v>
      </c>
      <c r="D15" s="16">
        <v>600</v>
      </c>
      <c r="E15" s="3"/>
      <c r="F15" s="3"/>
      <c r="G15" s="3"/>
      <c r="H15" s="3"/>
      <c r="I15" s="3"/>
      <c r="J15" s="3"/>
    </row>
    <row r="16" spans="2:10" x14ac:dyDescent="0.35">
      <c r="B16" s="15" t="s">
        <v>20</v>
      </c>
      <c r="C16" s="35" t="s">
        <v>21</v>
      </c>
      <c r="D16" s="16">
        <v>3900</v>
      </c>
      <c r="E16" s="3"/>
      <c r="F16" s="27"/>
      <c r="G16" s="3"/>
      <c r="H16" s="3"/>
      <c r="I16" s="3"/>
      <c r="J16" s="3"/>
    </row>
    <row r="17" spans="1:10" x14ac:dyDescent="0.35">
      <c r="B17" s="23" t="s">
        <v>22</v>
      </c>
      <c r="C17" s="37" t="s">
        <v>23</v>
      </c>
      <c r="D17" s="24">
        <f>SUM(D18:D24)</f>
        <v>56602</v>
      </c>
      <c r="E17" s="3"/>
      <c r="F17" s="3"/>
      <c r="G17" s="3"/>
      <c r="H17" s="3"/>
      <c r="I17" s="3"/>
      <c r="J17" s="3"/>
    </row>
    <row r="18" spans="1:10" x14ac:dyDescent="0.35">
      <c r="B18" s="15" t="s">
        <v>24</v>
      </c>
      <c r="C18" s="35" t="s">
        <v>25</v>
      </c>
      <c r="D18" s="16">
        <v>36790</v>
      </c>
      <c r="E18" s="3"/>
      <c r="F18" s="3"/>
      <c r="G18" s="3"/>
      <c r="H18" s="3"/>
      <c r="I18" s="3"/>
      <c r="J18" s="3"/>
    </row>
    <row r="19" spans="1:10" x14ac:dyDescent="0.35">
      <c r="B19" s="15" t="s">
        <v>26</v>
      </c>
      <c r="C19" s="35" t="s">
        <v>27</v>
      </c>
      <c r="D19" s="16">
        <v>4277</v>
      </c>
      <c r="E19" s="3"/>
      <c r="F19" s="3"/>
      <c r="G19" s="3"/>
      <c r="H19" s="3"/>
      <c r="I19" s="3"/>
      <c r="J19" s="3"/>
    </row>
    <row r="20" spans="1:10" x14ac:dyDescent="0.35">
      <c r="B20" s="15" t="s">
        <v>28</v>
      </c>
      <c r="C20" s="35" t="s">
        <v>29</v>
      </c>
      <c r="D20" s="16">
        <v>3120</v>
      </c>
      <c r="E20" s="3"/>
      <c r="F20" s="3"/>
      <c r="G20" s="3"/>
      <c r="H20" s="3"/>
      <c r="I20" s="3"/>
      <c r="J20" s="3"/>
    </row>
    <row r="21" spans="1:10" x14ac:dyDescent="0.35">
      <c r="B21" s="15" t="s">
        <v>30</v>
      </c>
      <c r="C21" s="35" t="s">
        <v>31</v>
      </c>
      <c r="D21" s="16">
        <v>5655</v>
      </c>
      <c r="E21" s="3"/>
      <c r="F21" s="3"/>
      <c r="G21" s="3"/>
      <c r="H21" s="3"/>
      <c r="I21" s="3"/>
      <c r="J21" s="3"/>
    </row>
    <row r="22" spans="1:10" x14ac:dyDescent="0.35">
      <c r="B22" s="15" t="s">
        <v>32</v>
      </c>
      <c r="C22" s="35" t="s">
        <v>33</v>
      </c>
      <c r="D22" s="16">
        <v>780</v>
      </c>
      <c r="E22" s="3"/>
      <c r="F22" s="3"/>
      <c r="G22" s="3"/>
      <c r="H22" s="3"/>
      <c r="I22" s="3"/>
      <c r="J22" s="3"/>
    </row>
    <row r="23" spans="1:10" x14ac:dyDescent="0.35">
      <c r="B23" s="15" t="s">
        <v>34</v>
      </c>
      <c r="C23" s="35" t="s">
        <v>35</v>
      </c>
      <c r="D23" s="16">
        <v>3900</v>
      </c>
      <c r="E23" s="3"/>
      <c r="F23" s="3"/>
      <c r="G23" s="3"/>
      <c r="H23" s="3"/>
      <c r="I23" s="3"/>
      <c r="J23" s="3"/>
    </row>
    <row r="24" spans="1:10" x14ac:dyDescent="0.35">
      <c r="B24" s="15" t="s">
        <v>36</v>
      </c>
      <c r="C24" s="35" t="s">
        <v>37</v>
      </c>
      <c r="D24" s="16">
        <v>2080</v>
      </c>
      <c r="E24" s="3"/>
      <c r="F24" s="27"/>
      <c r="G24" s="3"/>
      <c r="H24" s="3"/>
      <c r="I24" s="3"/>
      <c r="J24" s="3"/>
    </row>
    <row r="25" spans="1:10" x14ac:dyDescent="0.35">
      <c r="B25" s="23" t="s">
        <v>38</v>
      </c>
      <c r="C25" s="37" t="s">
        <v>39</v>
      </c>
      <c r="D25" s="24">
        <f>SUM(D26)</f>
        <v>2196</v>
      </c>
      <c r="E25" s="3"/>
      <c r="F25" s="3"/>
      <c r="G25" s="3"/>
      <c r="H25" s="3"/>
      <c r="I25" s="3"/>
      <c r="J25" s="3"/>
    </row>
    <row r="26" spans="1:10" x14ac:dyDescent="0.35">
      <c r="B26" s="15" t="s">
        <v>40</v>
      </c>
      <c r="C26" s="35" t="s">
        <v>41</v>
      </c>
      <c r="D26" s="16">
        <v>2196</v>
      </c>
      <c r="E26" s="3"/>
      <c r="F26" s="27"/>
      <c r="G26" s="47"/>
      <c r="H26" s="3"/>
      <c r="I26" s="3"/>
      <c r="J26" s="3"/>
    </row>
    <row r="27" spans="1:10" x14ac:dyDescent="0.35">
      <c r="B27" s="23" t="s">
        <v>42</v>
      </c>
      <c r="C27" s="37" t="s">
        <v>43</v>
      </c>
      <c r="D27" s="24">
        <f>SUM(D28)</f>
        <v>12834</v>
      </c>
      <c r="E27" s="3"/>
      <c r="F27" s="3"/>
      <c r="G27" s="3"/>
      <c r="H27" s="3"/>
      <c r="I27" s="3"/>
      <c r="J27" s="3"/>
    </row>
    <row r="28" spans="1:10" ht="15" thickBot="1" x14ac:dyDescent="0.4">
      <c r="B28" s="31" t="s">
        <v>44</v>
      </c>
      <c r="C28" s="38" t="s">
        <v>45</v>
      </c>
      <c r="D28" s="32">
        <v>12834</v>
      </c>
      <c r="E28" s="3"/>
      <c r="F28" s="27"/>
      <c r="G28" s="3"/>
      <c r="H28" s="3"/>
      <c r="I28" s="3"/>
      <c r="J28" s="3"/>
    </row>
    <row r="29" spans="1:10" x14ac:dyDescent="0.35">
      <c r="B29" s="28"/>
      <c r="C29" s="41" t="s">
        <v>46</v>
      </c>
      <c r="D29" s="29">
        <f>SUM(D7+D10)</f>
        <v>107157</v>
      </c>
      <c r="E29" s="3"/>
      <c r="F29" s="3"/>
      <c r="G29" s="3"/>
      <c r="H29" s="3"/>
      <c r="I29" s="3"/>
      <c r="J29" s="3"/>
    </row>
    <row r="30" spans="1:10" ht="14.25" customHeight="1" x14ac:dyDescent="0.35">
      <c r="B30" s="39"/>
      <c r="C30" s="42" t="s">
        <v>47</v>
      </c>
      <c r="D30" s="43">
        <f>SUM(D29*0.05)</f>
        <v>5357.85</v>
      </c>
      <c r="E30" s="3"/>
      <c r="F30" s="27"/>
      <c r="G30" s="3"/>
      <c r="H30" s="3"/>
      <c r="I30" s="3"/>
      <c r="J30" s="3"/>
    </row>
    <row r="31" spans="1:10" ht="15" customHeight="1" x14ac:dyDescent="0.35">
      <c r="A31" s="4"/>
      <c r="B31" s="48"/>
      <c r="C31" s="44" t="s">
        <v>48</v>
      </c>
      <c r="D31" s="49">
        <f>SUM(D29+D30)</f>
        <v>112514.85</v>
      </c>
      <c r="E31" s="7"/>
    </row>
    <row r="32" spans="1:10" ht="15" customHeight="1" x14ac:dyDescent="0.35">
      <c r="A32" s="4"/>
      <c r="B32" s="48"/>
      <c r="C32" s="53" t="s">
        <v>49</v>
      </c>
      <c r="D32" s="54">
        <v>4760</v>
      </c>
      <c r="E32" s="7"/>
    </row>
    <row r="33" spans="1:4" x14ac:dyDescent="0.35">
      <c r="A33" s="4"/>
      <c r="B33" s="50"/>
      <c r="C33" s="46" t="s">
        <v>50</v>
      </c>
      <c r="D33" s="12">
        <f>D31+D32</f>
        <v>117274.85</v>
      </c>
    </row>
    <row r="34" spans="1:4" x14ac:dyDescent="0.35">
      <c r="A34" s="4"/>
      <c r="B34" s="48"/>
      <c r="C34" s="45" t="s">
        <v>51</v>
      </c>
      <c r="D34" s="40">
        <f>D33*0.2</f>
        <v>23454.97</v>
      </c>
    </row>
    <row r="35" spans="1:4" ht="15" thickBot="1" x14ac:dyDescent="0.4">
      <c r="A35" s="4"/>
      <c r="B35" s="51"/>
      <c r="C35" s="52" t="s">
        <v>52</v>
      </c>
      <c r="D35" s="55">
        <f>D33+D34</f>
        <v>140729.82</v>
      </c>
    </row>
    <row r="36" spans="1:4" x14ac:dyDescent="0.35">
      <c r="A36" s="4"/>
      <c r="B36" s="17"/>
      <c r="C36" s="4"/>
      <c r="D36" s="18"/>
    </row>
    <row r="37" spans="1:4" x14ac:dyDescent="0.35">
      <c r="A37" s="4"/>
      <c r="B37" s="17"/>
      <c r="C37" s="19"/>
      <c r="D37" s="5"/>
    </row>
    <row r="38" spans="1:4" x14ac:dyDescent="0.35">
      <c r="A38" s="4"/>
      <c r="B38" s="17"/>
      <c r="C38" s="4"/>
      <c r="D38" s="5"/>
    </row>
    <row r="39" spans="1:4" x14ac:dyDescent="0.35">
      <c r="A39" s="4"/>
      <c r="B39" s="4"/>
      <c r="C39" s="4"/>
      <c r="D39" s="8"/>
    </row>
    <row r="40" spans="1:4" x14ac:dyDescent="0.35">
      <c r="C40" s="9"/>
      <c r="D40" s="10"/>
    </row>
    <row r="44" spans="1:4" x14ac:dyDescent="0.35">
      <c r="C44" s="6"/>
      <c r="D44" s="11"/>
    </row>
    <row r="45" spans="1:4" x14ac:dyDescent="0.35">
      <c r="C45" s="6"/>
      <c r="D45" s="11"/>
    </row>
    <row r="46" spans="1:4" x14ac:dyDescent="0.35">
      <c r="C46" s="6"/>
      <c r="D46" s="11"/>
    </row>
    <row r="47" spans="1:4" x14ac:dyDescent="0.35">
      <c r="C47" s="6"/>
      <c r="D47" s="11"/>
    </row>
    <row r="48" spans="1:4" x14ac:dyDescent="0.35">
      <c r="C48" s="6"/>
      <c r="D48" s="11"/>
    </row>
    <row r="49" spans="3:4" x14ac:dyDescent="0.35">
      <c r="C49" s="6"/>
      <c r="D49" s="11"/>
    </row>
    <row r="50" spans="3:4" x14ac:dyDescent="0.35">
      <c r="C50" s="6"/>
      <c r="D50" s="11"/>
    </row>
  </sheetData>
  <mergeCells count="2">
    <mergeCell ref="B4:D4"/>
    <mergeCell ref="B6:C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4" ma:contentTypeDescription="Create a new document." ma:contentTypeScope="" ma:versionID="bd3af13eb702a78e5b9eafdaa66bf666">
  <xsd:schema xmlns:xsd="http://www.w3.org/2001/XMLSchema" xmlns:xs="http://www.w3.org/2001/XMLSchema" xmlns:p="http://schemas.microsoft.com/office/2006/metadata/properties" xmlns:ns2="a4634551-c501-4e5e-ac96-dde1e0c9b252" xmlns:ns3="4295b89e-2911-42f0-a767-8ca596d6842f" targetNamespace="http://schemas.microsoft.com/office/2006/metadata/properties" ma:root="true" ma:fieldsID="e5c6fcc729b054ab2cf58ae5d65b636d" ns2:_="" ns3:_="">
    <xsd:import namespace="a4634551-c501-4e5e-ac96-dde1e0c9b252"/>
    <xsd:import namespace="4295b89e-2911-42f0-a767-8ca596d684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90E09386-A3A6-4974-B313-5DA5CD89A3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37D9678-CB62-4022-B69C-094F2D07031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3E4FA77-257B-4A9C-A119-D9F9C68C352F}">
  <ds:schemaRefs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6.1 Lisa 1 Investeering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Erik</dc:creator>
  <cp:keywords/>
  <dc:description/>
  <cp:lastModifiedBy>Ragne Künnapas</cp:lastModifiedBy>
  <cp:revision/>
  <dcterms:created xsi:type="dcterms:W3CDTF">2011-09-27T10:48:38Z</dcterms:created>
  <dcterms:modified xsi:type="dcterms:W3CDTF">2021-10-04T08:44:21Z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</Properties>
</file>